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RESUPUESTO_2020\"/>
    </mc:Choice>
  </mc:AlternateContent>
  <xr:revisionPtr revIDLastSave="0" documentId="13_ncr:1_{8149ED7B-D6DD-4BF5-ACAE-6D91F1E3CD02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_EPG034_EjecucionPresupuesta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3" i="1" l="1"/>
  <c r="O32" i="1"/>
  <c r="O31" i="1"/>
  <c r="O30" i="1"/>
  <c r="O29" i="1"/>
  <c r="O28" i="1"/>
  <c r="O27" i="1"/>
  <c r="O26" i="1"/>
  <c r="O25" i="1"/>
  <c r="K33" i="1"/>
  <c r="K32" i="1"/>
  <c r="K31" i="1"/>
  <c r="K30" i="1"/>
  <c r="K29" i="1"/>
  <c r="K28" i="1"/>
  <c r="K27" i="1"/>
  <c r="K26" i="1"/>
  <c r="K25" i="1"/>
  <c r="D8" i="1"/>
  <c r="D10" i="1"/>
  <c r="D16" i="1"/>
  <c r="D18" i="1"/>
  <c r="D23" i="1"/>
  <c r="D24" i="1"/>
  <c r="D32" i="1"/>
  <c r="D33" i="1"/>
  <c r="E8" i="1"/>
  <c r="E10" i="1"/>
  <c r="E16" i="1"/>
  <c r="E18" i="1"/>
  <c r="E23" i="1"/>
  <c r="E24" i="1"/>
  <c r="E32" i="1"/>
  <c r="E33" i="1"/>
  <c r="F8" i="1"/>
  <c r="F10" i="1"/>
  <c r="F16" i="1"/>
  <c r="F18" i="1"/>
  <c r="F23" i="1"/>
  <c r="F24" i="1"/>
  <c r="F32" i="1"/>
  <c r="F33" i="1"/>
  <c r="G8" i="1"/>
  <c r="G10" i="1"/>
  <c r="G16" i="1"/>
  <c r="G18" i="1"/>
  <c r="G23" i="1"/>
  <c r="G24" i="1"/>
  <c r="G32" i="1"/>
  <c r="G33" i="1"/>
  <c r="H8" i="1"/>
  <c r="H10" i="1"/>
  <c r="H16" i="1"/>
  <c r="H18" i="1"/>
  <c r="H23" i="1"/>
  <c r="H24" i="1"/>
  <c r="H32" i="1"/>
  <c r="H33" i="1"/>
  <c r="I8" i="1"/>
  <c r="I10" i="1"/>
  <c r="I16" i="1"/>
  <c r="I18" i="1"/>
  <c r="I23" i="1"/>
  <c r="I24" i="1"/>
  <c r="I32" i="1"/>
  <c r="I33" i="1"/>
  <c r="J8" i="1"/>
  <c r="J10" i="1"/>
  <c r="J16" i="1"/>
  <c r="J18" i="1"/>
  <c r="J23" i="1"/>
  <c r="J24" i="1"/>
  <c r="J32" i="1"/>
  <c r="J33" i="1"/>
  <c r="L8" i="1"/>
  <c r="L10" i="1"/>
  <c r="L16" i="1"/>
  <c r="L18" i="1"/>
  <c r="L23" i="1"/>
  <c r="L24" i="1"/>
  <c r="L32" i="1"/>
  <c r="L33" i="1"/>
  <c r="M8" i="1"/>
  <c r="M10" i="1"/>
  <c r="M16" i="1"/>
  <c r="M18" i="1"/>
  <c r="M23" i="1"/>
  <c r="M24" i="1"/>
  <c r="M32" i="1"/>
  <c r="M33" i="1"/>
  <c r="N8" i="1"/>
  <c r="N10" i="1"/>
  <c r="N16" i="1"/>
  <c r="N18" i="1"/>
  <c r="N23" i="1"/>
  <c r="N24" i="1"/>
  <c r="N32" i="1"/>
  <c r="N33" i="1"/>
  <c r="C8" i="1"/>
  <c r="C10" i="1"/>
  <c r="C16" i="1"/>
  <c r="C18" i="1"/>
  <c r="C23" i="1"/>
  <c r="C24" i="1"/>
  <c r="C32" i="1"/>
  <c r="C33" i="1"/>
  <c r="O22" i="1"/>
  <c r="O21" i="1"/>
  <c r="O20" i="1"/>
  <c r="O19" i="1"/>
  <c r="O18" i="1"/>
  <c r="O17" i="1"/>
  <c r="O16" i="1"/>
  <c r="O15" i="1"/>
  <c r="O14" i="1"/>
  <c r="O13" i="1"/>
  <c r="O12" i="1"/>
  <c r="O11" i="1"/>
  <c r="O9" i="1"/>
  <c r="O7" i="1"/>
  <c r="O6" i="1"/>
  <c r="O5" i="1"/>
  <c r="K22" i="1"/>
  <c r="K21" i="1"/>
  <c r="K20" i="1"/>
  <c r="K19" i="1"/>
  <c r="K17" i="1"/>
  <c r="K16" i="1"/>
  <c r="K15" i="1"/>
  <c r="K14" i="1"/>
  <c r="K13" i="1"/>
  <c r="K12" i="1"/>
  <c r="K11" i="1"/>
  <c r="K9" i="1"/>
  <c r="K7" i="1"/>
  <c r="K6" i="1"/>
  <c r="K5" i="1"/>
  <c r="O23" i="1"/>
  <c r="K23" i="1"/>
  <c r="K18" i="1"/>
  <c r="O10" i="1"/>
  <c r="K10" i="1"/>
  <c r="K8" i="1"/>
  <c r="O8" i="1"/>
  <c r="O24" i="1"/>
  <c r="K24" i="1"/>
</calcChain>
</file>

<file path=xl/sharedStrings.xml><?xml version="1.0" encoding="utf-8"?>
<sst xmlns="http://schemas.openxmlformats.org/spreadsheetml/2006/main" count="100" uniqueCount="69">
  <si>
    <t>Año Fiscal:</t>
  </si>
  <si>
    <t/>
  </si>
  <si>
    <t>RUBRO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</si>
  <si>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</si>
  <si>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</si>
  <si>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</si>
  <si>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</si>
  <si>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</si>
  <si>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</si>
  <si>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</si>
  <si>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</si>
  <si>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</si>
  <si>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</si>
  <si>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</si>
  <si>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</si>
  <si>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PROCURADURIA GENERAL DE LA NACIÓN - GESTION GENERAL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</si>
  <si>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</si>
  <si>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</si>
  <si>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</si>
  <si>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</si>
  <si>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</si>
  <si>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</si>
  <si>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A-02-02</t>
  </si>
  <si>
    <t>ADQUISICIONES DIFERENTES DE ACTIVOS</t>
  </si>
  <si>
    <t>A-03-03-01-053</t>
  </si>
  <si>
    <t>FONDO DE PROTECCIÓN DE JUSTICIA. DECRETO 1890/99 Y DECRETO 200/03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</si>
  <si>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</si>
  <si>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</si>
  <si>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</si>
  <si>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</si>
  <si>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A-03-10-01-001</t>
  </si>
  <si>
    <t>SENTENCIAS</t>
  </si>
  <si>
    <t>A-03-10-01-002</t>
  </si>
  <si>
    <t>CONCILIACIONES</t>
  </si>
  <si>
    <t>A-07-01</t>
  </si>
  <si>
    <t>CESANTÍAS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</si>
  <si>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</si>
  <si>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</si>
  <si>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</si>
  <si>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</si>
  <si>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</si>
  <si>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</si>
  <si>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A-08-04-04</t>
  </si>
  <si>
    <t>CONTRIBUCION DE VALORIZACION MUNICIPAL</t>
  </si>
  <si>
    <t>C-2503-1000-2</t>
  </si>
  <si>
    <t>IMPLEMENTACIÓN DE LA ESTRATEGIA ANTICORRUPCIÓN DE LA PROCURADURÍA GENERAL DE LA NACIÓN A NIVEL  NACIONAL</t>
  </si>
  <si>
    <t>C-2504-1000-1</t>
  </si>
  <si>
    <t>FORTALECIMIENTO DE LA PROCURADURÍA GENERAL DE LA NACIÓN PARA EL EJERCICIO DEL CONTROL PÚBLICO  NACIONAL</t>
  </si>
  <si>
    <t>C-2599-1000-5</t>
  </si>
  <si>
    <t>MEJORAMIENTO DE LA GESTIÓN INSTITUCIONAL DE LA PROCURADURÍA GENERAL DE LA NACIÓN A NIVEL  NACIONAL</t>
  </si>
  <si>
    <t>C-2599-1000-6</t>
  </si>
  <si>
    <t>MANTENIMIENTO DE SEDES DE LA PROCURADURIA GENERAL DE LA NACIÓN -  NACIONAL</t>
  </si>
  <si>
    <t>C-2599-1000-7</t>
  </si>
  <si>
    <t>ACTUALIZACIÓN DE LA PLATAFORMA TECNOLÓGICA DE LA PROCURADURÍA GENERAL DE LA NACIÓN -    NACIONAL</t>
  </si>
  <si>
    <t>C-2599-1000-8</t>
  </si>
  <si>
    <t>C-2599-1000-9</t>
  </si>
  <si>
    <t>ADECUACIÓN Y DOTACIÓN DE LA INFRAESTRUCTURA FÍSICA ASOCIADA A LA IMPLEMENTACIÓN DE SALAS DE AUDIENCIA Y CONFERENCIA DE LA PROCURADURÍA GENERAL DE LA NACIÓN EN LAS PROCURADURÍAS REGIONALES Y PROVINCIALES DEL TERRITORIO   NACIONAL</t>
  </si>
  <si>
    <t>Entidad:</t>
  </si>
  <si>
    <t>Corte:</t>
  </si>
  <si>
    <t>GASTOS DE PERSONAL</t>
  </si>
  <si>
    <t>%</t>
  </si>
  <si>
    <t>ADQUISICION DE BIENES Y SERVICIOS</t>
  </si>
  <si>
    <t>TRANSFERENCIAS CORRIENTES</t>
  </si>
  <si>
    <t>DISMINUCIÓN DE PASIVOS</t>
  </si>
  <si>
    <t>TRIBUTOS, MULTAS, SANCIONES E INTERESES</t>
  </si>
  <si>
    <t>FUNCIONAMIENTO</t>
  </si>
  <si>
    <t>MEJORAMIENTO DE LA GESTIÓN DOCUMENTAL Y DIGITALIZACIÓN DEL FONDO DOCUMENTAL DE  LA PROCURADURÍA GENERAL DE LA NACIÓN</t>
  </si>
  <si>
    <t>INVERSIÓN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</si>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</sst>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 applyFont="1" applyFill="1" applyBorder="1"/>
    <xf numFmtId="0" fontId="2" fillId="0" borderId="1" xfId="0" applyNumberFormat="1" applyFont="1" applyFill="1" applyBorder="1" applyAlignment="1">
      <alignment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4" fontId="2" fillId="0" borderId="1" xfId="0" applyNumberFormat="1" applyFont="1" applyFill="1" applyBorder="1" applyAlignment="1">
      <alignment horizontal="right" vertical="center" wrapText="1" readingOrder="1"/>
    </xf>
    <xf numFmtId="0" fontId="3" fillId="0" borderId="0" xfId="2" applyNumberFormat="1" applyFont="1" applyFill="1" applyBorder="1" applyAlignment="1">
      <alignment vertical="center" wrapText="1" readingOrder="1"/>
    </xf>
    <xf numFmtId="0" fontId="3" fillId="0" borderId="0" xfId="2" applyNumberFormat="1" applyFont="1" applyFill="1" applyBorder="1" applyAlignment="1">
      <alignment horizontal="left" vertical="center" readingOrder="1"/>
    </xf>
    <xf numFmtId="0" fontId="3" fillId="0" borderId="0" xfId="0" applyNumberFormat="1" applyFont="1" applyFill="1" applyBorder="1" applyAlignment="1">
      <alignment vertical="center" readingOrder="1"/>
    </xf>
    <xf numFmtId="15" fontId="3" fillId="0" borderId="0" xfId="0" applyNumberFormat="1" applyFont="1" applyFill="1" applyBorder="1" applyAlignment="1">
      <alignment horizontal="left" vertical="center" readingOrder="1"/>
    </xf>
    <xf numFmtId="0" fontId="3" fillId="2" borderId="1" xfId="0" applyNumberFormat="1" applyFont="1" applyFill="1" applyBorder="1" applyAlignment="1">
      <alignment horizontal="right" vertical="center" wrapText="1" readingOrder="1"/>
    </xf>
    <xf numFmtId="0" fontId="3" fillId="2" borderId="1" xfId="0" applyNumberFormat="1" applyFont="1" applyFill="1" applyBorder="1" applyAlignment="1">
      <alignment vertical="center" wrapText="1" readingOrder="1"/>
    </xf>
    <xf numFmtId="4" fontId="3" fillId="2" borderId="1" xfId="0" applyNumberFormat="1" applyFont="1" applyFill="1" applyBorder="1" applyAlignment="1">
      <alignment horizontal="right" vertical="center" wrapText="1" readingOrder="1"/>
    </xf>
    <xf numFmtId="0" fontId="3" fillId="3" borderId="1" xfId="0" applyNumberFormat="1" applyFont="1" applyFill="1" applyBorder="1" applyAlignment="1">
      <alignment vertical="center" wrapText="1" readingOrder="1"/>
    </xf>
    <xf numFmtId="0" fontId="3" fillId="3" borderId="1" xfId="0" applyNumberFormat="1" applyFont="1" applyFill="1" applyBorder="1" applyAlignment="1">
      <alignment horizontal="right" vertical="center" wrapText="1" readingOrder="1"/>
    </xf>
    <xf numFmtId="4" fontId="3" fillId="3" borderId="1" xfId="0" applyNumberFormat="1" applyFont="1" applyFill="1" applyBorder="1" applyAlignment="1">
      <alignment horizontal="right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10" fontId="2" fillId="0" borderId="1" xfId="1" applyNumberFormat="1" applyFont="1" applyFill="1" applyBorder="1" applyAlignment="1">
      <alignment horizontal="right" vertical="center" wrapText="1" readingOrder="1"/>
    </xf>
    <xf numFmtId="10" fontId="3" fillId="2" borderId="1" xfId="1" applyNumberFormat="1" applyFont="1" applyFill="1" applyBorder="1" applyAlignment="1">
      <alignment horizontal="right" vertical="center" wrapText="1" readingOrder="1"/>
    </xf>
    <xf numFmtId="10" fontId="3" fillId="3" borderId="1" xfId="1" applyNumberFormat="1" applyFont="1" applyFill="1" applyBorder="1" applyAlignment="1">
      <alignment horizontal="right" vertical="center" wrapText="1" readingOrder="1"/>
    </xf>
    <xf numFmtId="0" fontId="3" fillId="2" borderId="1" xfId="0" applyFont="1" applyFill="1" applyBorder="1" applyAlignment="1">
      <alignment horizontal="right" vertical="center" wrapText="1" readingOrder="1"/>
    </xf>
    <xf numFmtId="0" fontId="3" fillId="4" borderId="1" xfId="0" applyFont="1" applyFill="1" applyBorder="1" applyAlignment="1">
      <alignment horizontal="right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showGridLines="0" tabSelected="1" workbookViewId="0">
      <pane xSplit="2" ySplit="4" topLeftCell="H5" activePane="bottomRight" state="frozen"/>
      <selection pane="topRight" activeCell="C1" sqref="C1"/>
      <selection pane="bottomLeft" activeCell="A5" sqref="A5"/>
      <selection pane="bottomRight" activeCell="H5" sqref="H5"/>
    </sheetView>
  </sheetViews>
  <sheetFormatPr baseColWidth="10" defaultRowHeight="11.25" x14ac:dyDescent="0.2"/>
  <cols>
    <col min="1" max="1" width="14.7109375" style="4" customWidth="1"/>
    <col min="2" max="2" width="45.7109375" style="4" customWidth="1"/>
    <col min="3" max="10" width="15.7109375" style="4" customWidth="1"/>
    <col min="11" max="11" width="10.7109375" style="4" customWidth="1"/>
    <col min="12" max="14" width="15.7109375" style="4" customWidth="1"/>
    <col min="15" max="15" width="10.7109375" style="4" customWidth="1"/>
    <col min="16" max="17" width="15.7109375" style="4" customWidth="1"/>
    <col min="18" max="16384" width="11.42578125" style="4"/>
  </cols>
  <sheetData>
    <row r="1" spans="1:15" ht="24.95" customHeight="1" x14ac:dyDescent="0.2">
      <c r="A1" s="6" t="s">
        <v>57</v>
      </c>
      <c r="B1" s="7" t="s">
        <v>15</v>
      </c>
      <c r="C1" s="3"/>
      <c r="D1" s="3"/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/>
      <c r="L1" s="3" t="s">
        <v>1</v>
      </c>
      <c r="M1" s="3" t="s">
        <v>1</v>
      </c>
      <c r="N1" s="3" t="s">
        <v>1</v>
      </c>
      <c r="O1" s="3"/>
    </row>
    <row r="2" spans="1:15" ht="24.95" customHeight="1" x14ac:dyDescent="0.2">
      <c r="A2" s="6" t="s">
        <v>0</v>
      </c>
      <c r="B2" s="7">
        <v>2020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/>
      <c r="L2" s="3" t="s">
        <v>1</v>
      </c>
      <c r="M2" s="3" t="s">
        <v>1</v>
      </c>
      <c r="N2" s="3" t="s">
        <v>1</v>
      </c>
      <c r="O2" s="3"/>
    </row>
    <row r="3" spans="1:15" ht="24.95" customHeight="1" x14ac:dyDescent="0.2">
      <c r="A3" s="8" t="s">
        <v>58</v>
      </c>
      <c r="B3" s="9">
        <v>43890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/>
      <c r="L3" s="3" t="s">
        <v>1</v>
      </c>
      <c r="M3" s="3" t="s">
        <v>1</v>
      </c>
      <c r="N3" s="3" t="s">
        <v>1</v>
      </c>
      <c r="O3" s="3"/>
    </row>
    <row r="4" spans="1:15" ht="24.95" customHeight="1" x14ac:dyDescent="0.2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60</v>
      </c>
      <c r="L4" s="16" t="s">
        <v>12</v>
      </c>
      <c r="M4" s="16" t="s">
        <v>13</v>
      </c>
      <c r="N4" s="16" t="s">
        <v>14</v>
      </c>
      <c r="O4" s="16" t="s">
        <v>60</v>
      </c>
    </row>
    <row r="5" spans="1:15" ht="24.95" customHeight="1" x14ac:dyDescent="0.2">
      <c r="A5" s="1" t="s">
        <v>16</v>
      </c>
      <c r="B5" s="2" t="s">
        <v>17</v>
      </c>
      <c r="C5" s="5">
        <v>416021000000</v>
      </c>
      <c r="D5" s="5">
        <v>0</v>
      </c>
      <c r="E5" s="5">
        <v>0</v>
      </c>
      <c r="F5" s="5">
        <v>416021000000</v>
      </c>
      <c r="G5" s="5">
        <v>0</v>
      </c>
      <c r="H5" s="5">
        <v>416021000000</v>
      </c>
      <c r="I5" s="5">
        <v>0</v>
      </c>
      <c r="J5" s="5">
        <v>66647990002</v>
      </c>
      <c r="K5" s="17">
        <f>J5/F5</f>
        <v>0.16020342723564435</v>
      </c>
      <c r="L5" s="5">
        <v>66647990002</v>
      </c>
      <c r="M5" s="5">
        <v>66647990002</v>
      </c>
      <c r="N5" s="5">
        <v>66647990002</v>
      </c>
      <c r="O5" s="17">
        <f>N5/F5</f>
        <v>0.16020342723564435</v>
      </c>
    </row>
    <row r="6" spans="1:15" ht="24.95" customHeight="1" x14ac:dyDescent="0.2">
      <c r="A6" s="1" t="s">
        <v>18</v>
      </c>
      <c r="B6" s="2" t="s">
        <v>19</v>
      </c>
      <c r="C6" s="5">
        <v>140542000000</v>
      </c>
      <c r="D6" s="5">
        <v>0</v>
      </c>
      <c r="E6" s="5">
        <v>0</v>
      </c>
      <c r="F6" s="5">
        <v>140542000000</v>
      </c>
      <c r="G6" s="5">
        <v>0</v>
      </c>
      <c r="H6" s="5">
        <v>140542000000</v>
      </c>
      <c r="I6" s="5">
        <v>0</v>
      </c>
      <c r="J6" s="5">
        <v>19656525058</v>
      </c>
      <c r="K6" s="17">
        <f t="shared" ref="K6:K33" si="0">J6/F6</f>
        <v>0.13986228357359365</v>
      </c>
      <c r="L6" s="5">
        <v>19656525058</v>
      </c>
      <c r="M6" s="5">
        <v>19656525058</v>
      </c>
      <c r="N6" s="5">
        <v>19656525058</v>
      </c>
      <c r="O6" s="17">
        <f t="shared" ref="O6:O33" si="1">N6/F6</f>
        <v>0.13986228357359365</v>
      </c>
    </row>
    <row r="7" spans="1:15" ht="24.95" customHeight="1" x14ac:dyDescent="0.2">
      <c r="A7" s="1" t="s">
        <v>20</v>
      </c>
      <c r="B7" s="2" t="s">
        <v>21</v>
      </c>
      <c r="C7" s="5">
        <v>68841000000</v>
      </c>
      <c r="D7" s="5">
        <v>0</v>
      </c>
      <c r="E7" s="5">
        <v>0</v>
      </c>
      <c r="F7" s="5">
        <v>68841000000</v>
      </c>
      <c r="G7" s="5">
        <v>0</v>
      </c>
      <c r="H7" s="5">
        <v>68841000000</v>
      </c>
      <c r="I7" s="5">
        <v>0</v>
      </c>
      <c r="J7" s="5">
        <v>3495470079</v>
      </c>
      <c r="K7" s="17">
        <f t="shared" si="0"/>
        <v>5.0775992199416045E-2</v>
      </c>
      <c r="L7" s="5">
        <v>3495470079</v>
      </c>
      <c r="M7" s="5">
        <v>3495470079</v>
      </c>
      <c r="N7" s="5">
        <v>3495470079</v>
      </c>
      <c r="O7" s="17">
        <f t="shared" si="1"/>
        <v>5.0775992199416045E-2</v>
      </c>
    </row>
    <row r="8" spans="1:15" ht="24.95" customHeight="1" x14ac:dyDescent="0.2">
      <c r="A8" s="11"/>
      <c r="B8" s="10" t="s">
        <v>59</v>
      </c>
      <c r="C8" s="12">
        <f>SUM(C5:C7)</f>
        <v>625404000000</v>
      </c>
      <c r="D8" s="12">
        <f t="shared" ref="D8:N8" si="2">SUM(D5:D7)</f>
        <v>0</v>
      </c>
      <c r="E8" s="12">
        <f t="shared" si="2"/>
        <v>0</v>
      </c>
      <c r="F8" s="12">
        <f t="shared" si="2"/>
        <v>625404000000</v>
      </c>
      <c r="G8" s="12">
        <f t="shared" si="2"/>
        <v>0</v>
      </c>
      <c r="H8" s="12">
        <f t="shared" si="2"/>
        <v>625404000000</v>
      </c>
      <c r="I8" s="12">
        <f t="shared" si="2"/>
        <v>0</v>
      </c>
      <c r="J8" s="12">
        <f t="shared" si="2"/>
        <v>89799985139</v>
      </c>
      <c r="K8" s="18">
        <f t="shared" si="0"/>
        <v>0.14358716148121853</v>
      </c>
      <c r="L8" s="12">
        <f t="shared" si="2"/>
        <v>89799985139</v>
      </c>
      <c r="M8" s="12">
        <f t="shared" si="2"/>
        <v>89799985139</v>
      </c>
      <c r="N8" s="12">
        <f t="shared" si="2"/>
        <v>89799985139</v>
      </c>
      <c r="O8" s="18">
        <f t="shared" si="1"/>
        <v>0.14358716148121853</v>
      </c>
    </row>
    <row r="9" spans="1:15" ht="24.95" customHeight="1" x14ac:dyDescent="0.2">
      <c r="A9" s="1" t="s">
        <v>22</v>
      </c>
      <c r="B9" s="2" t="s">
        <v>23</v>
      </c>
      <c r="C9" s="5">
        <v>32878000000</v>
      </c>
      <c r="D9" s="5">
        <v>0</v>
      </c>
      <c r="E9" s="5">
        <v>0</v>
      </c>
      <c r="F9" s="5">
        <v>32878000000</v>
      </c>
      <c r="G9" s="5">
        <v>0</v>
      </c>
      <c r="H9" s="5">
        <v>29685848206.970001</v>
      </c>
      <c r="I9" s="5">
        <v>3192151793.0300002</v>
      </c>
      <c r="J9" s="5">
        <v>21591954074.389999</v>
      </c>
      <c r="K9" s="17">
        <f t="shared" si="0"/>
        <v>0.65672954785540483</v>
      </c>
      <c r="L9" s="5">
        <v>2417685474.4699998</v>
      </c>
      <c r="M9" s="5">
        <v>2130428942.05</v>
      </c>
      <c r="N9" s="5">
        <v>2108867469.77</v>
      </c>
      <c r="O9" s="17">
        <f t="shared" si="1"/>
        <v>6.414220663574427E-2</v>
      </c>
    </row>
    <row r="10" spans="1:15" ht="24.95" customHeight="1" x14ac:dyDescent="0.2">
      <c r="A10" s="11"/>
      <c r="B10" s="10" t="s">
        <v>61</v>
      </c>
      <c r="C10" s="12">
        <f>SUM(C9)</f>
        <v>32878000000</v>
      </c>
      <c r="D10" s="12">
        <f t="shared" ref="D10:N10" si="3">SUM(D9)</f>
        <v>0</v>
      </c>
      <c r="E10" s="12">
        <f t="shared" si="3"/>
        <v>0</v>
      </c>
      <c r="F10" s="12">
        <f t="shared" si="3"/>
        <v>32878000000</v>
      </c>
      <c r="G10" s="12">
        <f t="shared" si="3"/>
        <v>0</v>
      </c>
      <c r="H10" s="12">
        <f t="shared" si="3"/>
        <v>29685848206.970001</v>
      </c>
      <c r="I10" s="12">
        <f t="shared" si="3"/>
        <v>3192151793.0300002</v>
      </c>
      <c r="J10" s="12">
        <f t="shared" si="3"/>
        <v>21591954074.389999</v>
      </c>
      <c r="K10" s="18">
        <f t="shared" si="0"/>
        <v>0.65672954785540483</v>
      </c>
      <c r="L10" s="12">
        <f t="shared" si="3"/>
        <v>2417685474.4699998</v>
      </c>
      <c r="M10" s="12">
        <f t="shared" si="3"/>
        <v>2130428942.05</v>
      </c>
      <c r="N10" s="12">
        <f t="shared" si="3"/>
        <v>2108867469.77</v>
      </c>
      <c r="O10" s="18">
        <f t="shared" si="1"/>
        <v>6.414220663574427E-2</v>
      </c>
    </row>
    <row r="11" spans="1:15" ht="24.95" customHeight="1" x14ac:dyDescent="0.2">
      <c r="A11" s="1" t="s">
        <v>24</v>
      </c>
      <c r="B11" s="2" t="s">
        <v>25</v>
      </c>
      <c r="C11" s="5">
        <v>294000000</v>
      </c>
      <c r="D11" s="5">
        <v>0</v>
      </c>
      <c r="E11" s="5">
        <v>0</v>
      </c>
      <c r="F11" s="5">
        <v>294000000</v>
      </c>
      <c r="G11" s="5">
        <v>0</v>
      </c>
      <c r="H11" s="5">
        <v>0</v>
      </c>
      <c r="I11" s="5">
        <v>294000000</v>
      </c>
      <c r="J11" s="5">
        <v>0</v>
      </c>
      <c r="K11" s="17">
        <f t="shared" si="0"/>
        <v>0</v>
      </c>
      <c r="L11" s="5">
        <v>0</v>
      </c>
      <c r="M11" s="5">
        <v>0</v>
      </c>
      <c r="N11" s="5">
        <v>0</v>
      </c>
      <c r="O11" s="17">
        <f t="shared" si="1"/>
        <v>0</v>
      </c>
    </row>
    <row r="12" spans="1:15" ht="24.95" customHeight="1" x14ac:dyDescent="0.2">
      <c r="A12" s="1" t="s">
        <v>26</v>
      </c>
      <c r="B12" s="2" t="s">
        <v>27</v>
      </c>
      <c r="C12" s="5">
        <v>70000000000</v>
      </c>
      <c r="D12" s="5">
        <v>0</v>
      </c>
      <c r="E12" s="5">
        <v>0</v>
      </c>
      <c r="F12" s="5">
        <v>70000000000</v>
      </c>
      <c r="G12" s="5">
        <v>70000000000</v>
      </c>
      <c r="H12" s="5">
        <v>0</v>
      </c>
      <c r="I12" s="5">
        <v>0</v>
      </c>
      <c r="J12" s="5">
        <v>0</v>
      </c>
      <c r="K12" s="17">
        <f t="shared" si="0"/>
        <v>0</v>
      </c>
      <c r="L12" s="5">
        <v>0</v>
      </c>
      <c r="M12" s="5">
        <v>0</v>
      </c>
      <c r="N12" s="5">
        <v>0</v>
      </c>
      <c r="O12" s="17">
        <f t="shared" si="1"/>
        <v>0</v>
      </c>
    </row>
    <row r="13" spans="1:15" ht="24.95" customHeight="1" x14ac:dyDescent="0.2">
      <c r="A13" s="1" t="s">
        <v>28</v>
      </c>
      <c r="B13" s="2" t="s">
        <v>29</v>
      </c>
      <c r="C13" s="5">
        <v>1857000000</v>
      </c>
      <c r="D13" s="5">
        <v>0</v>
      </c>
      <c r="E13" s="5">
        <v>0</v>
      </c>
      <c r="F13" s="5">
        <v>1857000000</v>
      </c>
      <c r="G13" s="5">
        <v>0</v>
      </c>
      <c r="H13" s="5">
        <v>1857000000</v>
      </c>
      <c r="I13" s="5">
        <v>0</v>
      </c>
      <c r="J13" s="5">
        <v>410143078</v>
      </c>
      <c r="K13" s="17">
        <f t="shared" si="0"/>
        <v>0.22086326225094238</v>
      </c>
      <c r="L13" s="5">
        <v>410143078</v>
      </c>
      <c r="M13" s="5">
        <v>410143078</v>
      </c>
      <c r="N13" s="5">
        <v>410143078</v>
      </c>
      <c r="O13" s="17">
        <f t="shared" si="1"/>
        <v>0.22086326225094238</v>
      </c>
    </row>
    <row r="14" spans="1:15" ht="24.95" customHeight="1" x14ac:dyDescent="0.2">
      <c r="A14" s="1" t="s">
        <v>30</v>
      </c>
      <c r="B14" s="2" t="s">
        <v>31</v>
      </c>
      <c r="C14" s="5">
        <v>5400000000</v>
      </c>
      <c r="D14" s="5">
        <v>0</v>
      </c>
      <c r="E14" s="5">
        <v>0</v>
      </c>
      <c r="F14" s="5">
        <v>5400000000</v>
      </c>
      <c r="G14" s="5">
        <v>0</v>
      </c>
      <c r="H14" s="5">
        <v>850412920.20000005</v>
      </c>
      <c r="I14" s="5">
        <v>4549587079.8000002</v>
      </c>
      <c r="J14" s="5">
        <v>180149574</v>
      </c>
      <c r="K14" s="17">
        <f t="shared" si="0"/>
        <v>3.3361032222222226E-2</v>
      </c>
      <c r="L14" s="5">
        <v>180149574</v>
      </c>
      <c r="M14" s="5">
        <v>180149574</v>
      </c>
      <c r="N14" s="5">
        <v>60000000</v>
      </c>
      <c r="O14" s="17">
        <f t="shared" si="1"/>
        <v>1.1111111111111112E-2</v>
      </c>
    </row>
    <row r="15" spans="1:15" ht="24.95" customHeight="1" x14ac:dyDescent="0.2">
      <c r="A15" s="1" t="s">
        <v>32</v>
      </c>
      <c r="B15" s="2" t="s">
        <v>33</v>
      </c>
      <c r="C15" s="5">
        <v>4314000000</v>
      </c>
      <c r="D15" s="5">
        <v>0</v>
      </c>
      <c r="E15" s="5">
        <v>0</v>
      </c>
      <c r="F15" s="5">
        <v>4314000000</v>
      </c>
      <c r="G15" s="5">
        <v>0</v>
      </c>
      <c r="H15" s="5">
        <v>701434999</v>
      </c>
      <c r="I15" s="5">
        <v>3612565001</v>
      </c>
      <c r="J15" s="5">
        <v>172654903</v>
      </c>
      <c r="K15" s="17">
        <f t="shared" si="0"/>
        <v>4.0021998840982849E-2</v>
      </c>
      <c r="L15" s="5">
        <v>172654903</v>
      </c>
      <c r="M15" s="5">
        <v>172654903</v>
      </c>
      <c r="N15" s="5">
        <v>172654903</v>
      </c>
      <c r="O15" s="17">
        <f t="shared" si="1"/>
        <v>4.0021998840982849E-2</v>
      </c>
    </row>
    <row r="16" spans="1:15" ht="24.95" customHeight="1" x14ac:dyDescent="0.2">
      <c r="A16" s="11"/>
      <c r="B16" s="10" t="s">
        <v>62</v>
      </c>
      <c r="C16" s="12">
        <f>SUM(C11:C15)</f>
        <v>81865000000</v>
      </c>
      <c r="D16" s="12">
        <f t="shared" ref="D16:N16" si="4">SUM(D11:D15)</f>
        <v>0</v>
      </c>
      <c r="E16" s="12">
        <f t="shared" si="4"/>
        <v>0</v>
      </c>
      <c r="F16" s="12">
        <f t="shared" si="4"/>
        <v>81865000000</v>
      </c>
      <c r="G16" s="12">
        <f t="shared" si="4"/>
        <v>70000000000</v>
      </c>
      <c r="H16" s="12">
        <f t="shared" si="4"/>
        <v>3408847919.1999998</v>
      </c>
      <c r="I16" s="12">
        <f t="shared" si="4"/>
        <v>8456152080.8000002</v>
      </c>
      <c r="J16" s="12">
        <f t="shared" si="4"/>
        <v>762947555</v>
      </c>
      <c r="K16" s="18">
        <f t="shared" si="0"/>
        <v>9.3195816893666406E-3</v>
      </c>
      <c r="L16" s="12">
        <f t="shared" si="4"/>
        <v>762947555</v>
      </c>
      <c r="M16" s="12">
        <f t="shared" si="4"/>
        <v>762947555</v>
      </c>
      <c r="N16" s="12">
        <f t="shared" si="4"/>
        <v>642797981</v>
      </c>
      <c r="O16" s="18">
        <f t="shared" si="1"/>
        <v>7.8519267208208635E-3</v>
      </c>
    </row>
    <row r="17" spans="1:15" ht="24.95" customHeight="1" x14ac:dyDescent="0.2">
      <c r="A17" s="1" t="s">
        <v>34</v>
      </c>
      <c r="B17" s="2" t="s">
        <v>35</v>
      </c>
      <c r="C17" s="5">
        <v>2137000000</v>
      </c>
      <c r="D17" s="5">
        <v>0</v>
      </c>
      <c r="E17" s="5">
        <v>0</v>
      </c>
      <c r="F17" s="5">
        <v>2137000000</v>
      </c>
      <c r="G17" s="5">
        <v>0</v>
      </c>
      <c r="H17" s="5">
        <v>2137000000</v>
      </c>
      <c r="I17" s="5">
        <v>0</v>
      </c>
      <c r="J17" s="5">
        <v>39227443</v>
      </c>
      <c r="K17" s="17">
        <f t="shared" si="0"/>
        <v>1.8356313991576976E-2</v>
      </c>
      <c r="L17" s="5">
        <v>39227443</v>
      </c>
      <c r="M17" s="5">
        <v>39227443</v>
      </c>
      <c r="N17" s="5">
        <v>39227443</v>
      </c>
      <c r="O17" s="17">
        <f t="shared" si="1"/>
        <v>1.8356313991576976E-2</v>
      </c>
    </row>
    <row r="18" spans="1:15" ht="24.95" customHeight="1" x14ac:dyDescent="0.2">
      <c r="A18" s="11"/>
      <c r="B18" s="10" t="s">
        <v>63</v>
      </c>
      <c r="C18" s="12">
        <f>SUM(C17)</f>
        <v>2137000000</v>
      </c>
      <c r="D18" s="12">
        <f t="shared" ref="D18:N18" si="5">SUM(D17)</f>
        <v>0</v>
      </c>
      <c r="E18" s="12">
        <f t="shared" si="5"/>
        <v>0</v>
      </c>
      <c r="F18" s="12">
        <f t="shared" si="5"/>
        <v>2137000000</v>
      </c>
      <c r="G18" s="12">
        <f t="shared" si="5"/>
        <v>0</v>
      </c>
      <c r="H18" s="12">
        <f t="shared" si="5"/>
        <v>2137000000</v>
      </c>
      <c r="I18" s="12">
        <f t="shared" si="5"/>
        <v>0</v>
      </c>
      <c r="J18" s="12">
        <f t="shared" si="5"/>
        <v>39227443</v>
      </c>
      <c r="K18" s="18">
        <f t="shared" si="0"/>
        <v>1.8356313991576976E-2</v>
      </c>
      <c r="L18" s="12">
        <f t="shared" si="5"/>
        <v>39227443</v>
      </c>
      <c r="M18" s="12">
        <f t="shared" si="5"/>
        <v>39227443</v>
      </c>
      <c r="N18" s="12">
        <f t="shared" si="5"/>
        <v>39227443</v>
      </c>
      <c r="O18" s="18">
        <f t="shared" si="1"/>
        <v>1.8356313991576976E-2</v>
      </c>
    </row>
    <row r="19" spans="1:15" ht="24.95" customHeight="1" x14ac:dyDescent="0.2">
      <c r="A19" s="1" t="s">
        <v>36</v>
      </c>
      <c r="B19" s="2" t="s">
        <v>37</v>
      </c>
      <c r="C19" s="5">
        <v>970000000</v>
      </c>
      <c r="D19" s="5">
        <v>0</v>
      </c>
      <c r="E19" s="5">
        <v>0</v>
      </c>
      <c r="F19" s="5">
        <v>970000000</v>
      </c>
      <c r="G19" s="5">
        <v>0</v>
      </c>
      <c r="H19" s="5">
        <v>955000000</v>
      </c>
      <c r="I19" s="5">
        <v>15000000</v>
      </c>
      <c r="J19" s="5">
        <v>299428979.05000001</v>
      </c>
      <c r="K19" s="17">
        <f t="shared" si="0"/>
        <v>0.30868966912371137</v>
      </c>
      <c r="L19" s="5">
        <v>284052679.05000001</v>
      </c>
      <c r="M19" s="5">
        <v>244806723.05000001</v>
      </c>
      <c r="N19" s="5">
        <v>244449101.41</v>
      </c>
      <c r="O19" s="17">
        <f t="shared" si="1"/>
        <v>0.25200938289690722</v>
      </c>
    </row>
    <row r="20" spans="1:15" ht="24.95" customHeight="1" x14ac:dyDescent="0.2">
      <c r="A20" s="1" t="s">
        <v>38</v>
      </c>
      <c r="B20" s="2" t="s">
        <v>39</v>
      </c>
      <c r="C20" s="5">
        <v>7000000</v>
      </c>
      <c r="D20" s="5">
        <v>0</v>
      </c>
      <c r="E20" s="5">
        <v>0</v>
      </c>
      <c r="F20" s="5">
        <v>7000000</v>
      </c>
      <c r="G20" s="5">
        <v>0</v>
      </c>
      <c r="H20" s="5">
        <v>5590000</v>
      </c>
      <c r="I20" s="5">
        <v>1410000</v>
      </c>
      <c r="J20" s="5">
        <v>933543.19</v>
      </c>
      <c r="K20" s="17">
        <f t="shared" si="0"/>
        <v>0.13336331285714284</v>
      </c>
      <c r="L20" s="5">
        <v>933543.19</v>
      </c>
      <c r="M20" s="5">
        <v>933543.19</v>
      </c>
      <c r="N20" s="5">
        <v>923639.19</v>
      </c>
      <c r="O20" s="17">
        <f t="shared" si="1"/>
        <v>0.13194845571428571</v>
      </c>
    </row>
    <row r="21" spans="1:15" ht="24.95" customHeight="1" x14ac:dyDescent="0.2">
      <c r="A21" s="1" t="s">
        <v>40</v>
      </c>
      <c r="B21" s="2" t="s">
        <v>41</v>
      </c>
      <c r="C21" s="5">
        <v>767000000</v>
      </c>
      <c r="D21" s="5">
        <v>0</v>
      </c>
      <c r="E21" s="5">
        <v>0</v>
      </c>
      <c r="F21" s="5">
        <v>767000000</v>
      </c>
      <c r="G21" s="5">
        <v>0</v>
      </c>
      <c r="H21" s="5">
        <v>3787770.26</v>
      </c>
      <c r="I21" s="5">
        <v>763212229.74000001</v>
      </c>
      <c r="J21" s="5">
        <v>0</v>
      </c>
      <c r="K21" s="17">
        <f t="shared" si="0"/>
        <v>0</v>
      </c>
      <c r="L21" s="5">
        <v>0</v>
      </c>
      <c r="M21" s="5">
        <v>0</v>
      </c>
      <c r="N21" s="5">
        <v>0</v>
      </c>
      <c r="O21" s="17">
        <f t="shared" si="1"/>
        <v>0</v>
      </c>
    </row>
    <row r="22" spans="1:15" ht="24.95" customHeight="1" x14ac:dyDescent="0.2">
      <c r="A22" s="1" t="s">
        <v>42</v>
      </c>
      <c r="B22" s="2" t="s">
        <v>43</v>
      </c>
      <c r="C22" s="5">
        <v>31000000</v>
      </c>
      <c r="D22" s="5">
        <v>0</v>
      </c>
      <c r="E22" s="5">
        <v>0</v>
      </c>
      <c r="F22" s="5">
        <v>31000000</v>
      </c>
      <c r="G22" s="5">
        <v>0</v>
      </c>
      <c r="H22" s="5">
        <v>31000000</v>
      </c>
      <c r="I22" s="5">
        <v>0</v>
      </c>
      <c r="J22" s="5">
        <v>2239900</v>
      </c>
      <c r="K22" s="17">
        <f t="shared" si="0"/>
        <v>7.2254838709677416E-2</v>
      </c>
      <c r="L22" s="5">
        <v>2239900</v>
      </c>
      <c r="M22" s="5">
        <v>2239900</v>
      </c>
      <c r="N22" s="5">
        <v>2239900</v>
      </c>
      <c r="O22" s="17">
        <f t="shared" si="1"/>
        <v>7.2254838709677416E-2</v>
      </c>
    </row>
    <row r="23" spans="1:15" ht="24.95" customHeight="1" x14ac:dyDescent="0.2">
      <c r="A23" s="11"/>
      <c r="B23" s="10" t="s">
        <v>64</v>
      </c>
      <c r="C23" s="12">
        <f>SUM(C19:C22)</f>
        <v>1775000000</v>
      </c>
      <c r="D23" s="12">
        <f t="shared" ref="D23:N23" si="6">SUM(D19:D22)</f>
        <v>0</v>
      </c>
      <c r="E23" s="12">
        <f t="shared" si="6"/>
        <v>0</v>
      </c>
      <c r="F23" s="12">
        <f t="shared" si="6"/>
        <v>1775000000</v>
      </c>
      <c r="G23" s="12">
        <f t="shared" si="6"/>
        <v>0</v>
      </c>
      <c r="H23" s="12">
        <f t="shared" si="6"/>
        <v>995377770.25999999</v>
      </c>
      <c r="I23" s="12">
        <f t="shared" si="6"/>
        <v>779622229.74000001</v>
      </c>
      <c r="J23" s="12">
        <f t="shared" si="6"/>
        <v>302602422.24000001</v>
      </c>
      <c r="K23" s="18">
        <f t="shared" si="0"/>
        <v>0.17048023788169014</v>
      </c>
      <c r="L23" s="12">
        <f t="shared" si="6"/>
        <v>287226122.24000001</v>
      </c>
      <c r="M23" s="12">
        <f t="shared" si="6"/>
        <v>247980166.24000001</v>
      </c>
      <c r="N23" s="12">
        <f t="shared" si="6"/>
        <v>247612640.59999999</v>
      </c>
      <c r="O23" s="18">
        <f t="shared" si="1"/>
        <v>0.13950007921126761</v>
      </c>
    </row>
    <row r="24" spans="1:15" ht="24.95" customHeight="1" x14ac:dyDescent="0.2">
      <c r="A24" s="13"/>
      <c r="B24" s="14" t="s">
        <v>65</v>
      </c>
      <c r="C24" s="15">
        <f>C8+C10+C16+C18+C23</f>
        <v>744059000000</v>
      </c>
      <c r="D24" s="15">
        <f t="shared" ref="D24:N24" si="7">D8+D10+D16+D18+D23</f>
        <v>0</v>
      </c>
      <c r="E24" s="15">
        <f t="shared" si="7"/>
        <v>0</v>
      </c>
      <c r="F24" s="15">
        <f t="shared" si="7"/>
        <v>744059000000</v>
      </c>
      <c r="G24" s="15">
        <f t="shared" si="7"/>
        <v>70000000000</v>
      </c>
      <c r="H24" s="15">
        <f t="shared" si="7"/>
        <v>661631073896.42993</v>
      </c>
      <c r="I24" s="15">
        <f t="shared" si="7"/>
        <v>12427926103.57</v>
      </c>
      <c r="J24" s="15">
        <f t="shared" si="7"/>
        <v>112496716633.63</v>
      </c>
      <c r="K24" s="19">
        <f t="shared" si="0"/>
        <v>0.15119327450327191</v>
      </c>
      <c r="L24" s="15">
        <f t="shared" si="7"/>
        <v>93307071733.710007</v>
      </c>
      <c r="M24" s="15">
        <f t="shared" si="7"/>
        <v>92980569245.290009</v>
      </c>
      <c r="N24" s="15">
        <f t="shared" si="7"/>
        <v>92838490673.37001</v>
      </c>
      <c r="O24" s="19">
        <f t="shared" si="1"/>
        <v>0.12477302293685046</v>
      </c>
    </row>
    <row r="25" spans="1:15" ht="35.1" customHeight="1" x14ac:dyDescent="0.2">
      <c r="A25" s="1" t="s">
        <v>44</v>
      </c>
      <c r="B25" s="2" t="s">
        <v>45</v>
      </c>
      <c r="C25" s="5">
        <v>1000000000</v>
      </c>
      <c r="D25" s="5">
        <v>0</v>
      </c>
      <c r="E25" s="5">
        <v>0</v>
      </c>
      <c r="F25" s="5">
        <v>1000000000</v>
      </c>
      <c r="G25" s="5">
        <v>0</v>
      </c>
      <c r="H25" s="5">
        <v>0</v>
      </c>
      <c r="I25" s="5">
        <v>1000000000</v>
      </c>
      <c r="J25" s="5">
        <v>0</v>
      </c>
      <c r="K25" s="5">
        <f t="shared" si="0"/>
        <v>0</v>
      </c>
      <c r="L25" s="5">
        <v>0</v>
      </c>
      <c r="M25" s="5">
        <v>0</v>
      </c>
      <c r="N25" s="5">
        <v>0</v>
      </c>
      <c r="O25" s="5">
        <f t="shared" si="1"/>
        <v>0</v>
      </c>
    </row>
    <row r="26" spans="1:15" ht="35.1" customHeight="1" x14ac:dyDescent="0.2">
      <c r="A26" s="1" t="s">
        <v>46</v>
      </c>
      <c r="B26" s="2" t="s">
        <v>47</v>
      </c>
      <c r="C26" s="5">
        <v>47631000000</v>
      </c>
      <c r="D26" s="5">
        <v>0</v>
      </c>
      <c r="E26" s="5">
        <v>0</v>
      </c>
      <c r="F26" s="5">
        <v>47631000000</v>
      </c>
      <c r="G26" s="5">
        <v>0</v>
      </c>
      <c r="H26" s="5">
        <v>34657656313.279999</v>
      </c>
      <c r="I26" s="5">
        <v>12973343686.719999</v>
      </c>
      <c r="J26" s="5">
        <v>27144969321.279999</v>
      </c>
      <c r="K26" s="5">
        <f t="shared" si="0"/>
        <v>0.56990131051794002</v>
      </c>
      <c r="L26" s="5">
        <v>152837500</v>
      </c>
      <c r="M26" s="5">
        <v>124837500</v>
      </c>
      <c r="N26" s="5">
        <v>124837500</v>
      </c>
      <c r="O26" s="5">
        <f t="shared" si="1"/>
        <v>2.6209296466586885E-3</v>
      </c>
    </row>
    <row r="27" spans="1:15" ht="35.1" customHeight="1" x14ac:dyDescent="0.2">
      <c r="A27" s="1" t="s">
        <v>48</v>
      </c>
      <c r="B27" s="2" t="s">
        <v>49</v>
      </c>
      <c r="C27" s="5">
        <v>29477326026</v>
      </c>
      <c r="D27" s="5">
        <v>0</v>
      </c>
      <c r="E27" s="5">
        <v>0</v>
      </c>
      <c r="F27" s="5">
        <v>29477326026</v>
      </c>
      <c r="G27" s="5">
        <v>0</v>
      </c>
      <c r="H27" s="5">
        <v>1362000000</v>
      </c>
      <c r="I27" s="5">
        <v>28115326026</v>
      </c>
      <c r="J27" s="5">
        <v>804000000</v>
      </c>
      <c r="K27" s="5">
        <f t="shared" si="0"/>
        <v>2.7275201261160689E-2</v>
      </c>
      <c r="L27" s="5">
        <v>0</v>
      </c>
      <c r="M27" s="5">
        <v>0</v>
      </c>
      <c r="N27" s="5">
        <v>0</v>
      </c>
      <c r="O27" s="5">
        <f t="shared" si="1"/>
        <v>0</v>
      </c>
    </row>
    <row r="28" spans="1:15" ht="35.1" customHeight="1" x14ac:dyDescent="0.2">
      <c r="A28" s="1" t="s">
        <v>50</v>
      </c>
      <c r="B28" s="2" t="s">
        <v>51</v>
      </c>
      <c r="C28" s="5">
        <v>3500000000</v>
      </c>
      <c r="D28" s="5">
        <v>0</v>
      </c>
      <c r="E28" s="5">
        <v>0</v>
      </c>
      <c r="F28" s="5">
        <v>3500000000</v>
      </c>
      <c r="G28" s="5">
        <v>0</v>
      </c>
      <c r="H28" s="5">
        <v>0</v>
      </c>
      <c r="I28" s="5">
        <v>3500000000</v>
      </c>
      <c r="J28" s="5">
        <v>0</v>
      </c>
      <c r="K28" s="5">
        <f t="shared" si="0"/>
        <v>0</v>
      </c>
      <c r="L28" s="5">
        <v>0</v>
      </c>
      <c r="M28" s="5">
        <v>0</v>
      </c>
      <c r="N28" s="5">
        <v>0</v>
      </c>
      <c r="O28" s="5">
        <f t="shared" si="1"/>
        <v>0</v>
      </c>
    </row>
    <row r="29" spans="1:15" ht="35.1" customHeight="1" x14ac:dyDescent="0.2">
      <c r="A29" s="1" t="s">
        <v>52</v>
      </c>
      <c r="B29" s="2" t="s">
        <v>53</v>
      </c>
      <c r="C29" s="5">
        <v>4700000000</v>
      </c>
      <c r="D29" s="5">
        <v>0</v>
      </c>
      <c r="E29" s="5">
        <v>0</v>
      </c>
      <c r="F29" s="5">
        <v>4700000000</v>
      </c>
      <c r="G29" s="5">
        <v>0</v>
      </c>
      <c r="H29" s="5">
        <v>3059251667</v>
      </c>
      <c r="I29" s="5">
        <v>1640748333</v>
      </c>
      <c r="J29" s="5">
        <v>3059251667</v>
      </c>
      <c r="K29" s="5">
        <f t="shared" si="0"/>
        <v>0.65090460999999999</v>
      </c>
      <c r="L29" s="5">
        <v>0</v>
      </c>
      <c r="M29" s="5">
        <v>0</v>
      </c>
      <c r="N29" s="5">
        <v>0</v>
      </c>
      <c r="O29" s="5">
        <f t="shared" si="1"/>
        <v>0</v>
      </c>
    </row>
    <row r="30" spans="1:15" ht="35.1" customHeight="1" x14ac:dyDescent="0.2">
      <c r="A30" s="1" t="s">
        <v>54</v>
      </c>
      <c r="B30" s="2" t="s">
        <v>66</v>
      </c>
      <c r="C30" s="5">
        <v>5000000000</v>
      </c>
      <c r="D30" s="5">
        <v>0</v>
      </c>
      <c r="E30" s="5">
        <v>0</v>
      </c>
      <c r="F30" s="5">
        <v>5000000000</v>
      </c>
      <c r="G30" s="5">
        <v>0</v>
      </c>
      <c r="H30" s="5">
        <v>0</v>
      </c>
      <c r="I30" s="5">
        <v>5000000000</v>
      </c>
      <c r="J30" s="5">
        <v>0</v>
      </c>
      <c r="K30" s="5">
        <f t="shared" si="0"/>
        <v>0</v>
      </c>
      <c r="L30" s="5">
        <v>0</v>
      </c>
      <c r="M30" s="5">
        <v>0</v>
      </c>
      <c r="N30" s="5">
        <v>0</v>
      </c>
      <c r="O30" s="5">
        <f t="shared" si="1"/>
        <v>0</v>
      </c>
    </row>
    <row r="31" spans="1:15" ht="56.25" x14ac:dyDescent="0.2">
      <c r="A31" s="1" t="s">
        <v>55</v>
      </c>
      <c r="B31" s="2" t="s">
        <v>56</v>
      </c>
      <c r="C31" s="5">
        <v>105808000000</v>
      </c>
      <c r="D31" s="5">
        <v>0</v>
      </c>
      <c r="E31" s="5">
        <v>0</v>
      </c>
      <c r="F31" s="5">
        <v>105808000000</v>
      </c>
      <c r="G31" s="5">
        <v>0</v>
      </c>
      <c r="H31" s="5">
        <v>20809633835</v>
      </c>
      <c r="I31" s="5">
        <v>84998366165</v>
      </c>
      <c r="J31" s="5">
        <v>0</v>
      </c>
      <c r="K31" s="5">
        <f t="shared" si="0"/>
        <v>0</v>
      </c>
      <c r="L31" s="5">
        <v>0</v>
      </c>
      <c r="M31" s="5">
        <v>0</v>
      </c>
      <c r="N31" s="5">
        <v>0</v>
      </c>
      <c r="O31" s="5">
        <f t="shared" si="1"/>
        <v>0</v>
      </c>
    </row>
    <row r="32" spans="1:15" ht="24.95" customHeight="1" x14ac:dyDescent="0.2">
      <c r="A32" s="11"/>
      <c r="B32" s="20" t="s">
        <v>67</v>
      </c>
      <c r="C32" s="12">
        <f>SUM(C25:C31)</f>
        <v>197116326026</v>
      </c>
      <c r="D32" s="12">
        <f t="shared" ref="D32:N32" si="8">SUM(D25:D31)</f>
        <v>0</v>
      </c>
      <c r="E32" s="12">
        <f t="shared" si="8"/>
        <v>0</v>
      </c>
      <c r="F32" s="12">
        <f t="shared" si="8"/>
        <v>197116326026</v>
      </c>
      <c r="G32" s="12">
        <f t="shared" si="8"/>
        <v>0</v>
      </c>
      <c r="H32" s="12">
        <f t="shared" si="8"/>
        <v>59888541815.279999</v>
      </c>
      <c r="I32" s="12">
        <f t="shared" si="8"/>
        <v>137227784210.72</v>
      </c>
      <c r="J32" s="12">
        <f t="shared" si="8"/>
        <v>31008220988.279999</v>
      </c>
      <c r="K32" s="18">
        <f t="shared" si="0"/>
        <v>0.15730924786103187</v>
      </c>
      <c r="L32" s="12">
        <f t="shared" si="8"/>
        <v>152837500</v>
      </c>
      <c r="M32" s="12">
        <f t="shared" si="8"/>
        <v>124837500</v>
      </c>
      <c r="N32" s="12">
        <f t="shared" si="8"/>
        <v>124837500</v>
      </c>
      <c r="O32" s="18">
        <f t="shared" si="1"/>
        <v>6.3331892652835719E-4</v>
      </c>
    </row>
    <row r="33" spans="1:15" ht="24.95" customHeight="1" x14ac:dyDescent="0.2">
      <c r="A33" s="13"/>
      <c r="B33" s="21" t="s">
        <v>68</v>
      </c>
      <c r="C33" s="15">
        <f>C24+C32</f>
        <v>941175326026</v>
      </c>
      <c r="D33" s="15">
        <f t="shared" ref="D33:N33" si="9">D24+D32</f>
        <v>0</v>
      </c>
      <c r="E33" s="15">
        <f t="shared" si="9"/>
        <v>0</v>
      </c>
      <c r="F33" s="15">
        <f t="shared" si="9"/>
        <v>941175326026</v>
      </c>
      <c r="G33" s="15">
        <f t="shared" si="9"/>
        <v>70000000000</v>
      </c>
      <c r="H33" s="15">
        <f t="shared" si="9"/>
        <v>721519615711.70996</v>
      </c>
      <c r="I33" s="15">
        <f t="shared" si="9"/>
        <v>149655710314.29001</v>
      </c>
      <c r="J33" s="15">
        <f t="shared" si="9"/>
        <v>143504937621.91</v>
      </c>
      <c r="K33" s="19">
        <f t="shared" si="0"/>
        <v>0.15247418164673143</v>
      </c>
      <c r="L33" s="15">
        <f t="shared" si="9"/>
        <v>93459909233.710007</v>
      </c>
      <c r="M33" s="15">
        <f t="shared" si="9"/>
        <v>93105406745.290009</v>
      </c>
      <c r="N33" s="15">
        <f t="shared" si="9"/>
        <v>92963328173.37001</v>
      </c>
      <c r="O33" s="19">
        <f t="shared" si="1"/>
        <v>9.8773656302589788E-2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2020-04-21T21:01:23Z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